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546CAEF7-0ACC-425F-B994-80F28349ED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3" l="1"/>
  <c r="C55" i="3"/>
  <c r="C48" i="3"/>
  <c r="C43" i="3"/>
  <c r="C32" i="3"/>
  <c r="C27" i="3"/>
  <c r="B27" i="3"/>
  <c r="B32" i="3"/>
  <c r="B43" i="3"/>
  <c r="B48" i="3"/>
  <c r="B55" i="3"/>
  <c r="B61" i="3"/>
  <c r="C17" i="3"/>
  <c r="B17" i="3"/>
  <c r="C13" i="3"/>
  <c r="B13" i="3"/>
  <c r="C4" i="3"/>
  <c r="B4" i="3"/>
  <c r="C64" i="3" l="1"/>
  <c r="C24" i="3"/>
  <c r="B64" i="3"/>
  <c r="B24" i="3"/>
  <c r="B66" i="3" l="1"/>
  <c r="C66" i="3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<sst xmlns="http://schemas.openxmlformats.org/spreadsheetml/2006/main" count="56" uniqueCount="56">
  <si>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</si>
  <si>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</si>
  <si>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</si>
  <si>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</si>
  <si>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</si>
  <si>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</si>
  <si>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</si>
  <si>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</si>
  <si>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</si>
  <si>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</si>
  <si>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</si>
  <si>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</si>
  <si>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</si>
  <si>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</si>
  <si>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</si>
  <si>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</si>
  <si>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</si>
  <si>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</si>
  <si>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</si>
  <si>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</si>
  <si>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</si>
  <si>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</si>
  <si>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</si>
  <si>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</si>
  <si>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</si>
  <si>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</si>
  <si>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</si>
  <si>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</si>
  <si>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</si>
  <si>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</si>
  <si>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</si>
  <si>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</si>
  <si>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</si>
  <si>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</si>
  <si>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</si>
  <si>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</si>
  <si>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</si>
  <si>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</si>
  <si>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</si>
  <si>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</si>
  <si>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</si>
  <si>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</si>
  <si>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</si>
  <si>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</si>
  <si>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</si>
  <si>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</si>
  <si>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</si>
  <si>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</si>
  <si>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</si>
  <si>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</si>
  <si>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</si>
  <si>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</si>
  <si>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</si>
  <si>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</si>
  <si>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</si>
  <si>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Instituto Municipal de Vivienda de León, Guanajuato (IMUVI)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</si>
</sst>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1174767</xdr:colOff>
      <xdr:row>74</xdr:row>
      <xdr:rowOff>23817</xdr:rowOff>
    </xdr:from>
    <xdr:to>
      <xdr:col>2</xdr:col>
      <xdr:colOff>769937</xdr:colOff>
      <xdr:row>79</xdr:row>
      <xdr:rowOff>28096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BC2369-0A31-45E6-B377-E73D5BEC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7" y="11469692"/>
          <a:ext cx="683417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69"/>
  <sheetViews>
    <sheetView showGridLines="0" tabSelected="1" zoomScale="120" zoomScaleNormal="12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55</v>
      </c>
      <c r="B1" s="16"/>
      <c r="C1" s="17"/>
    </row>
    <row r="2" spans="1:3" x14ac:dyDescent="0.2">
      <c r="A2" s="5" t="s">
        <v>0</v>
      </c>
      <c r="B2" s="5">
        <v>2024</v>
      </c>
      <c r="C2" s="5">
        <v>2023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+B5+B6+B7+B8+B9+B10+B11</f>
        <v>65977999.320000008</v>
      </c>
      <c r="C4" s="9">
        <f>+C5+C6+C7+C8+C9+C10+C11</f>
        <v>33600765.200000003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26415789.940000001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39562209.380000003</v>
      </c>
      <c r="C11" s="11">
        <v>33600765.200000003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+B14+B15</f>
        <v>86564449.069999993</v>
      </c>
      <c r="C13" s="9">
        <f>+C14+C15</f>
        <v>78783668.170000002</v>
      </c>
    </row>
    <row r="14" spans="1:3" ht="22.5" x14ac:dyDescent="0.2">
      <c r="A14" s="10" t="s">
        <v>11</v>
      </c>
      <c r="B14" s="11">
        <v>0</v>
      </c>
      <c r="C14" s="11">
        <v>11737724.17</v>
      </c>
    </row>
    <row r="15" spans="1:3" ht="11.25" customHeight="1" x14ac:dyDescent="0.2">
      <c r="A15" s="10" t="s">
        <v>12</v>
      </c>
      <c r="B15" s="11">
        <v>86564449.069999993</v>
      </c>
      <c r="C15" s="11">
        <v>67045944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+B18+B19+B20+B21+B22</f>
        <v>15361436.880000001</v>
      </c>
      <c r="C17" s="9">
        <f>+C18+C19+C20+C21+C22</f>
        <v>37264525.559999995</v>
      </c>
    </row>
    <row r="18" spans="1:3" ht="11.25" customHeight="1" x14ac:dyDescent="0.2">
      <c r="A18" s="10" t="s">
        <v>14</v>
      </c>
      <c r="B18" s="11">
        <v>0</v>
      </c>
      <c r="C18" s="11">
        <v>35495370.369999997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15361436.880000001</v>
      </c>
      <c r="C22" s="11">
        <v>1769155.19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167903885.26999998</v>
      </c>
      <c r="C24" s="13">
        <f>+C4+C13+C17</f>
        <v>149648958.93000001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72007839.329999998</v>
      </c>
      <c r="C27" s="9">
        <f>+C28+C29+C30</f>
        <v>66997669.25</v>
      </c>
    </row>
    <row r="28" spans="1:3" ht="11.25" customHeight="1" x14ac:dyDescent="0.2">
      <c r="A28" s="10" t="s">
        <v>22</v>
      </c>
      <c r="B28" s="11">
        <v>55699115.539999999</v>
      </c>
      <c r="C28" s="11">
        <v>51024504.789999999</v>
      </c>
    </row>
    <row r="29" spans="1:3" ht="11.25" customHeight="1" x14ac:dyDescent="0.2">
      <c r="A29" s="10" t="s">
        <v>23</v>
      </c>
      <c r="B29" s="11">
        <v>2508595.83</v>
      </c>
      <c r="C29" s="11">
        <v>3104117.8</v>
      </c>
    </row>
    <row r="30" spans="1:3" ht="11.25" customHeight="1" x14ac:dyDescent="0.2">
      <c r="A30" s="10" t="s">
        <v>24</v>
      </c>
      <c r="B30" s="11">
        <v>13800127.960000001</v>
      </c>
      <c r="C30" s="11">
        <v>12869046.66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+B33+B34+B35+B36+B37+B38+B39+B40+B41</f>
        <v>15988056.960000001</v>
      </c>
      <c r="C32" s="9">
        <f>+C33+C34+C35+C36+C37+C38+C39+C40+C41</f>
        <v>13234633.42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15988056.960000001</v>
      </c>
      <c r="C36" s="11">
        <v>13234633.42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+B44+B45+B46</f>
        <v>0</v>
      </c>
      <c r="C43" s="9">
        <f>+C44+C45+C46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+B49+B50+B51+B52+B53</f>
        <v>0</v>
      </c>
      <c r="C48" s="9">
        <f>+C49+C50+C51+C52+C53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+B56+B57+B58+B59</f>
        <v>36484101.43</v>
      </c>
      <c r="C55" s="9">
        <f>+C56+C57+C58+C59</f>
        <v>25457947.23</v>
      </c>
    </row>
    <row r="56" spans="1:3" ht="11.25" customHeight="1" x14ac:dyDescent="0.2">
      <c r="A56" s="10" t="s">
        <v>46</v>
      </c>
      <c r="B56" s="11">
        <v>3697146.91</v>
      </c>
      <c r="C56" s="11">
        <v>3761408.95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25208613.989999998</v>
      </c>
      <c r="C58" s="11">
        <v>17096671.870000001</v>
      </c>
    </row>
    <row r="59" spans="1:3" ht="11.25" customHeight="1" x14ac:dyDescent="0.2">
      <c r="A59" s="10" t="s">
        <v>49</v>
      </c>
      <c r="B59" s="11">
        <v>7578340.5300000003</v>
      </c>
      <c r="C59" s="11">
        <v>4599866.41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0</v>
      </c>
      <c r="C61" s="9">
        <f>+C62</f>
        <v>420642.45</v>
      </c>
    </row>
    <row r="62" spans="1:3" ht="11.25" customHeight="1" x14ac:dyDescent="0.2">
      <c r="A62" s="10" t="s">
        <v>51</v>
      </c>
      <c r="B62" s="11">
        <v>0</v>
      </c>
      <c r="C62" s="11">
        <v>420642.45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f>+B27+B32+B43+B48+B55+B61</f>
        <v>124479997.72</v>
      </c>
      <c r="C64" s="13">
        <f>+C27+C32+C43+C48+C55+C61</f>
        <v>106110892.35000001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9">
        <f>+B24-B64</f>
        <v>43423887.549999982</v>
      </c>
      <c r="C66" s="9">
        <f>+C24-C64</f>
        <v>43538066.579999998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2025-01-17T17:50:29Z</cp:lastPrinted>
  <dcterms:created xsi:type="dcterms:W3CDTF">2012-12-11T20:29:16Z</dcterms:created>
  <dcterms:modified xsi:type="dcterms:W3CDTF">2025-02-07T15:18:48Z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